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_Projektid\T2107_Vana-Antsla Tammiku tn\2_TL_Teed+liikluskorraldus\8_Aruanded\"/>
    </mc:Choice>
  </mc:AlternateContent>
  <xr:revisionPtr revIDLastSave="0" documentId="13_ncr:1_{86CB01B0-1D18-45D2-8410-790C78DDD08E}" xr6:coauthVersionLast="47" xr6:coauthVersionMax="47" xr10:uidLastSave="{00000000-0000-0000-0000-000000000000}"/>
  <bookViews>
    <workbookView xWindow="28680" yWindow="-120" windowWidth="29040" windowHeight="15840" xr2:uid="{6D8CACC9-66C0-4F3F-A4E6-8ED34066F536}"/>
  </bookViews>
  <sheets>
    <sheet name="Leh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62" i="1"/>
  <c r="H61" i="1"/>
  <c r="H60" i="1"/>
  <c r="H64" i="1" s="1"/>
  <c r="H74" i="1" s="1"/>
  <c r="H57" i="1"/>
  <c r="H73" i="1" s="1"/>
  <c r="H56" i="1"/>
  <c r="H55" i="1"/>
  <c r="H54" i="1"/>
  <c r="H53" i="1"/>
  <c r="H50" i="1"/>
  <c r="H72" i="1" s="1"/>
  <c r="H49" i="1"/>
  <c r="H45" i="1"/>
  <c r="H44" i="1"/>
  <c r="H43" i="1"/>
  <c r="H42" i="1"/>
  <c r="H41" i="1"/>
  <c r="H40" i="1"/>
  <c r="H39" i="1"/>
  <c r="H38" i="1"/>
  <c r="H37" i="1"/>
  <c r="H46" i="1" s="1"/>
  <c r="H71" i="1" s="1"/>
  <c r="H33" i="1"/>
  <c r="H32" i="1"/>
  <c r="H31" i="1"/>
  <c r="H30" i="1"/>
  <c r="H29" i="1"/>
  <c r="H28" i="1"/>
  <c r="H27" i="1"/>
  <c r="H23" i="1"/>
  <c r="H22" i="1"/>
  <c r="H21" i="1"/>
  <c r="H20" i="1"/>
  <c r="H19" i="1"/>
  <c r="H18" i="1"/>
  <c r="H17" i="1"/>
  <c r="H16" i="1"/>
  <c r="H15" i="1"/>
  <c r="H14" i="1"/>
  <c r="H10" i="1"/>
  <c r="H9" i="1"/>
  <c r="H8" i="1"/>
  <c r="H7" i="1"/>
  <c r="H6" i="1"/>
  <c r="H24" i="1" l="1"/>
  <c r="H69" i="1" s="1"/>
  <c r="H34" i="1"/>
  <c r="H70" i="1" s="1"/>
  <c r="H11" i="1"/>
  <c r="H68" i="1" l="1"/>
  <c r="H76" i="1"/>
  <c r="H77" i="1" l="1"/>
  <c r="H78" i="1" s="1"/>
  <c r="H79" i="1" s="1"/>
</calcChain>
</file>

<file path=xl/sharedStrings.xml><?xml version="1.0" encoding="utf-8"?>
<sst xmlns="http://schemas.openxmlformats.org/spreadsheetml/2006/main" count="189" uniqueCount="98">
  <si>
    <t>Vana-Antsla alevikus Tammiku tänava pikendamine riigiteeni nr 25183 Antsla-Kanepi</t>
  </si>
  <si>
    <t>Teetööde tehnilised kirjeldused (versioon 18.02.2019)</t>
  </si>
  <si>
    <t>KULUDE LOEND NR 1: ÜLDISED</t>
  </si>
  <si>
    <t>Art. nr.</t>
  </si>
  <si>
    <t>Töö kirjeldus</t>
  </si>
  <si>
    <t>Parameetrid</t>
  </si>
  <si>
    <t>Mõõtühik</t>
  </si>
  <si>
    <t>Maht</t>
  </si>
  <si>
    <t>Üh. hind</t>
  </si>
  <si>
    <t>Maksumus</t>
  </si>
  <si>
    <t>Proovivõtt ja katsetamine </t>
  </si>
  <si>
    <t>kogusumma </t>
  </si>
  <si>
    <t>Load, kindlustused </t>
  </si>
  <si>
    <t/>
  </si>
  <si>
    <t>Tööpiirkonna ja teede korrashoid</t>
  </si>
  <si>
    <t>Ajutised tööd (sh. objektikontorid, ajutised teed)</t>
  </si>
  <si>
    <t>Tööde mõõdistamine ja märkimistööd </t>
  </si>
  <si>
    <t>Summa kantud kokkuvõttesse</t>
  </si>
  <si>
    <t>KULUDE LOEND NR 2: EHITUSOBJEKTI ETEVALMISTAMINE</t>
  </si>
  <si>
    <t>Metsa, võsa ja heki raadamine,  juurimine</t>
  </si>
  <si>
    <t>m²</t>
  </si>
  <si>
    <t>tk </t>
  </si>
  <si>
    <t>Üksikpuude langetamine koos kändude juurimisega (freesimisega) </t>
  </si>
  <si>
    <t>Puude võra piiramine </t>
  </si>
  <si>
    <t>Teemaa-ala puhastamine </t>
  </si>
  <si>
    <t>Liiklusmärgi eemaldamine (koos postidega, vundamentidega jne.) </t>
  </si>
  <si>
    <t>20303a</t>
  </si>
  <si>
    <t>Infotahvli ümbertõstmine</t>
  </si>
  <si>
    <t>m </t>
  </si>
  <si>
    <t>Äärekivide lammutamine </t>
  </si>
  <si>
    <t>Betoonkatte lammutamine </t>
  </si>
  <si>
    <t>m³</t>
  </si>
  <si>
    <t>Ol.ol. kaevukaante tõstmine proj. pinda (sh. vajadusel uute tõusutorude või reguleerimisrõngaste paigaldamine)</t>
  </si>
  <si>
    <t>Pingi likvideerimine</t>
  </si>
  <si>
    <t>KULUDE LOEND NR 3: MULLATÖÖD</t>
  </si>
  <si>
    <t>Kasvupinnase eemaldamine</t>
  </si>
  <si>
    <t>hkeskm=30cm</t>
  </si>
  <si>
    <t>Ehituseks sobiva täitepinnase kaevandamine</t>
  </si>
  <si>
    <t>Ehituseks sobimatu pinnase kaevandamine</t>
  </si>
  <si>
    <t>Muldkeha ehitamine kohalikust materjalist</t>
  </si>
  <si>
    <t xml:space="preserve">Muldkeha ehitamine juurdeveetavast pinnasest (täitepinnas) </t>
  </si>
  <si>
    <t>Dreenkiht</t>
  </si>
  <si>
    <t>h=min20cm</t>
  </si>
  <si>
    <t>Mulde aluspinna planeerimine ja tihendamine </t>
  </si>
  <si>
    <t>KULUDE LOEND NR 4: KATEND</t>
  </si>
  <si>
    <t>Olemasoleva asfaltkatendi freesimine</t>
  </si>
  <si>
    <t>komplekt</t>
  </si>
  <si>
    <t>40501a</t>
  </si>
  <si>
    <t>Killustikust alus</t>
  </si>
  <si>
    <t>h=25cm</t>
  </si>
  <si>
    <t>40501b</t>
  </si>
  <si>
    <t>h=20cm</t>
  </si>
  <si>
    <t>43002a</t>
  </si>
  <si>
    <t>Asfaltbetoonist AC 16 surf 70/100 segu</t>
  </si>
  <si>
    <t>h=5cm</t>
  </si>
  <si>
    <t>43002b</t>
  </si>
  <si>
    <t>Asfaltbetoonist AC 8 surf 70/100 segu</t>
  </si>
  <si>
    <t>h=6cm</t>
  </si>
  <si>
    <t>Asfaltbetoonist AC 20 base 70/100 kiht</t>
  </si>
  <si>
    <t>44501a</t>
  </si>
  <si>
    <t>Peenarde kindlustamine optimaalse terakoostisega segust pos 6 (sõidutee konstruktsioon 1A)</t>
  </si>
  <si>
    <t>h=11cm</t>
  </si>
  <si>
    <t>44501b</t>
  </si>
  <si>
    <t>Peenarde kindlustamine optimaalse terakoostisega segust pos 6 (sõidutee konstruktsioon 1B)</t>
  </si>
  <si>
    <t>Betoonäärekivid</t>
  </si>
  <si>
    <t>ristl. 15x29cm
või 15x30cm</t>
  </si>
  <si>
    <t>KULUDE LOEND NR 5: DRENAAŽ JA TRUUBID</t>
  </si>
  <si>
    <t>50205b</t>
  </si>
  <si>
    <t>Paigaldatav luuk kinnine "ujuv" 40t</t>
  </si>
  <si>
    <t>KULUDE LOEND NR 7: LIIKLUSKORRALDUS- JA OHUTUSVAHENDID</t>
  </si>
  <si>
    <t>70101a</t>
  </si>
  <si>
    <t>Liiklusmärgid koos posti ja vundamendiga (0-suurusgrupp)</t>
  </si>
  <si>
    <t>70101b</t>
  </si>
  <si>
    <t>Liiklusmärgid koos posti ja vundamendiga (I-suurusgrupp)</t>
  </si>
  <si>
    <t xml:space="preserve">Teemärgistus termovaluplastikuga  </t>
  </si>
  <si>
    <t>Ajutine liikluskorraldus (s.h. infotahvlid ja liikluskorraldusprojekt)</t>
  </si>
  <si>
    <t>kogusumma</t>
  </si>
  <si>
    <t>KULUDE LOEND NR 9: MAASTIKUKUJUNDUSTÖÖD</t>
  </si>
  <si>
    <t>90201a</t>
  </si>
  <si>
    <t>Peenarde kindlustamine mulla ja murukülviga (kergliiklusteede tugipeenrad)</t>
  </si>
  <si>
    <t>90201b</t>
  </si>
  <si>
    <t>Muru kasvualuse rajamine ja külv</t>
  </si>
  <si>
    <t>h=5-7cm</t>
  </si>
  <si>
    <t>Ootekoja ümberpaigaldamine </t>
  </si>
  <si>
    <t>Suur kivi d=0.5-0.7m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</si>
  <si>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</si>
  <si>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</si>
  <si>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</si>
  <si>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</si>
  <si>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</si>
  <si>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</si>
  <si>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7: LIIKLUSKORRALDUSVAHENDID</t>
  </si>
  <si>
    <t>KULUDE LOEND Nr 9: MAASTIKUKUJUNDUSTÖÖD</t>
  </si>
  <si>
    <t>KÕIK KOKKU</t>
  </si>
  <si>
    <t>ETTENÄGEMATA TÖÖD 7%</t>
  </si>
  <si>
    <t>KÄIBEMAKS 20%</t>
  </si>
  <si>
    <t>KOKKU (KM-ga)</t>
  </si>
  <si>
    <t>PÕHIPROJEKTI KULULOEND I etapp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</si>
</sst>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"/>
    <numFmt numFmtId="165" formatCode="0.00;;"/>
    <numFmt numFmtId="166" formatCode="General;;"/>
    <numFmt numFmtId="167" formatCode="_-* #,##0.00\ [$€-425]_-;\-* #,##0.00\ [$€-425]_-;_-* &quot;-&quot;??\ [$€-425]_-;_-@_-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0" applyFont="1" applyFill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6" fillId="0" borderId="2" xfId="0" applyFont="1" applyFill="1" applyBorder="1" applyAlignment="1" applyProtection="1">
      <alignment horizontal="left" vertical="center" wrapText="1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165" fontId="3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  <protection locked="0"/>
    </xf>
    <xf numFmtId="0" fontId="6" fillId="0" borderId="6" xfId="0" applyFont="1" applyFill="1" applyBorder="1" applyAlignment="1">
      <alignment horizontal="left"/>
    </xf>
    <xf numFmtId="0" fontId="6" fillId="0" borderId="6" xfId="0" applyFont="1" applyFill="1" applyBorder="1" applyAlignment="1" applyProtection="1">
      <alignment wrapText="1"/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3" fontId="6" fillId="0" borderId="6" xfId="0" applyNumberFormat="1" applyFont="1" applyFill="1" applyBorder="1"/>
    <xf numFmtId="0" fontId="6" fillId="0" borderId="7" xfId="0" applyFont="1" applyFill="1" applyBorder="1" applyAlignment="1" applyProtection="1">
      <alignment horizontal="right"/>
      <protection locked="0"/>
    </xf>
    <xf numFmtId="165" fontId="6" fillId="0" borderId="2" xfId="0" applyNumberFormat="1" applyFont="1" applyFill="1" applyBorder="1" applyProtection="1">
      <protection locked="0"/>
    </xf>
    <xf numFmtId="0" fontId="6" fillId="0" borderId="8" xfId="0" applyFont="1" applyFill="1" applyBorder="1" applyAlignment="1">
      <alignment horizontal="left"/>
    </xf>
    <xf numFmtId="0" fontId="6" fillId="0" borderId="8" xfId="0" applyFont="1" applyFill="1" applyBorder="1" applyAlignment="1" applyProtection="1">
      <alignment wrapText="1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3" fontId="6" fillId="0" borderId="8" xfId="0" applyNumberFormat="1" applyFont="1" applyFill="1" applyBorder="1"/>
    <xf numFmtId="0" fontId="6" fillId="0" borderId="8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4" xfId="0" applyNumberFormat="1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 applyAlignment="1">
      <alignment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Font="1" applyFill="1" applyBorder="1" applyAlignment="1">
      <alignment horizontal="left"/>
    </xf>
    <xf numFmtId="3" fontId="6" fillId="0" borderId="8" xfId="0" applyNumberFormat="1" applyFont="1" applyFill="1" applyBorder="1" applyProtection="1">
      <protection hidden="1"/>
    </xf>
    <xf numFmtId="0" fontId="6" fillId="0" borderId="14" xfId="0" applyFont="1" applyFill="1" applyBorder="1" applyAlignment="1" applyProtection="1">
      <alignment horizontal="right"/>
      <protection locked="0"/>
    </xf>
    <xf numFmtId="165" fontId="6" fillId="0" borderId="15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Protection="1">
      <protection hidden="1"/>
    </xf>
    <xf numFmtId="0" fontId="3" fillId="0" borderId="1" xfId="0" applyFont="1" applyFill="1" applyBorder="1" applyProtection="1">
      <protection locked="0"/>
    </xf>
    <xf numFmtId="4" fontId="3" fillId="0" borderId="1" xfId="0" applyNumberFormat="1" applyFont="1" applyFill="1" applyBorder="1" applyProtection="1">
      <protection locked="0"/>
    </xf>
    <xf numFmtId="16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165" fontId="3" fillId="0" borderId="9" xfId="0" applyNumberFormat="1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>
      <alignment vertical="center"/>
    </xf>
    <xf numFmtId="0" fontId="5" fillId="0" borderId="5" xfId="0" applyFont="1" applyFill="1" applyBorder="1" applyAlignment="1" applyProtection="1">
      <alignment vertical="center" wrapText="1"/>
      <protection locked="0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165" fontId="5" fillId="0" borderId="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/>
    <xf numFmtId="0" fontId="6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3" fontId="6" fillId="0" borderId="1" xfId="0" applyNumberFormat="1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" fontId="6" fillId="0" borderId="1" xfId="0" applyNumberFormat="1" applyFont="1" applyFill="1" applyBorder="1" applyProtection="1">
      <protection locked="0"/>
    </xf>
    <xf numFmtId="0" fontId="3" fillId="0" borderId="16" xfId="0" applyFont="1" applyFill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 applyProtection="1">
      <alignment vertical="center" wrapText="1"/>
      <protection locked="0"/>
    </xf>
    <xf numFmtId="165" fontId="6" fillId="0" borderId="1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3" fillId="0" borderId="0" xfId="0" applyNumberFormat="1" applyFont="1" applyFill="1" applyProtection="1">
      <protection hidden="1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5" fillId="0" borderId="5" xfId="0" applyFont="1" applyFill="1" applyBorder="1" applyAlignment="1">
      <alignment vertical="center"/>
    </xf>
    <xf numFmtId="166" fontId="3" fillId="0" borderId="3" xfId="0" applyNumberFormat="1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165" fontId="3" fillId="0" borderId="12" xfId="0" applyNumberFormat="1" applyFont="1" applyFill="1" applyBorder="1" applyAlignment="1" applyProtection="1">
      <alignment vertical="center"/>
      <protection locked="0"/>
    </xf>
    <xf numFmtId="166" fontId="5" fillId="0" borderId="3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right"/>
    </xf>
    <xf numFmtId="165" fontId="6" fillId="0" borderId="15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/>
    <xf numFmtId="4" fontId="3" fillId="0" borderId="0" xfId="0" applyNumberFormat="1" applyFont="1" applyFill="1"/>
    <xf numFmtId="0" fontId="6" fillId="0" borderId="17" xfId="0" applyFont="1" applyFill="1" applyBorder="1"/>
    <xf numFmtId="0" fontId="6" fillId="0" borderId="18" xfId="0" applyFont="1" applyFill="1" applyBorder="1"/>
    <xf numFmtId="0" fontId="3" fillId="0" borderId="19" xfId="0" applyFont="1" applyFill="1" applyBorder="1"/>
    <xf numFmtId="167" fontId="6" fillId="0" borderId="20" xfId="0" applyNumberFormat="1" applyFont="1" applyFill="1" applyBorder="1" applyAlignment="1" applyProtection="1">
      <alignment vertical="center" wrapText="1"/>
      <protection locked="0"/>
    </xf>
    <xf numFmtId="167" fontId="6" fillId="0" borderId="20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/>
    <xf numFmtId="4" fontId="5" fillId="0" borderId="0" xfId="0" applyNumberFormat="1" applyFont="1" applyFill="1"/>
    <xf numFmtId="0" fontId="6" fillId="0" borderId="20" xfId="0" applyFont="1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D2DC-BF19-4679-9D21-519498FC7748}">
  <dimension ref="A1:I79"/>
  <sheetViews>
    <sheetView tabSelected="1" view="pageBreakPreview" topLeftCell="A2" zoomScaleNormal="100" zoomScaleSheetLayoutView="100" workbookViewId="0">
      <selection activeCell="C4" sqref="C4"/>
    </sheetView>
  </sheetViews>
  <sheetFormatPr defaultRowHeight="15" x14ac:dyDescent="0.25"/>
  <cols>
    <col min="1" max="1" width="8.140625" style="121" customWidth="1"/>
    <col min="2" max="2" width="2.7109375" style="121" customWidth="1"/>
    <col min="3" max="3" width="85.42578125" style="122" customWidth="1"/>
    <col min="4" max="4" width="17.5703125" style="122" customWidth="1"/>
    <col min="5" max="5" width="10.5703125" style="123" customWidth="1"/>
    <col min="6" max="6" width="10" style="124" customWidth="1"/>
    <col min="7" max="7" width="10" style="9" customWidth="1"/>
    <col min="8" max="8" width="14.42578125" style="125" customWidth="1"/>
    <col min="9" max="9" width="6.28515625" style="9" customWidth="1"/>
    <col min="10" max="16384" width="9.140625" style="4"/>
  </cols>
  <sheetData>
    <row r="1" spans="1:9" ht="21" x14ac:dyDescent="0.25">
      <c r="A1" s="1"/>
      <c r="B1" s="1"/>
      <c r="C1" s="2"/>
      <c r="D1" s="3"/>
      <c r="E1" s="1"/>
      <c r="F1" s="1"/>
      <c r="G1" s="1"/>
      <c r="H1" s="1"/>
      <c r="I1" s="3"/>
    </row>
    <row r="2" spans="1:9" ht="42" x14ac:dyDescent="0.25">
      <c r="A2" s="1"/>
      <c r="B2" s="1"/>
      <c r="C2" s="5" t="s">
        <v>0</v>
      </c>
      <c r="D2" s="6"/>
      <c r="E2" s="1"/>
      <c r="F2" s="1"/>
      <c r="G2" s="1"/>
      <c r="H2" s="1"/>
      <c r="I2" s="3"/>
    </row>
    <row r="3" spans="1:9" ht="18.75" x14ac:dyDescent="0.3">
      <c r="A3" s="1"/>
      <c r="B3" s="1"/>
      <c r="C3" s="7" t="s">
        <v>97</v>
      </c>
      <c r="D3" s="8" t="s">
        <v>1</v>
      </c>
      <c r="E3" s="1"/>
      <c r="F3" s="1"/>
      <c r="H3" s="1"/>
      <c r="I3" s="3"/>
    </row>
    <row r="4" spans="1:9" x14ac:dyDescent="0.25">
      <c r="A4" s="10" t="s">
        <v>2</v>
      </c>
      <c r="B4" s="10"/>
      <c r="C4" s="11"/>
      <c r="D4" s="11"/>
      <c r="E4" s="12"/>
      <c r="F4" s="13"/>
      <c r="G4" s="14"/>
      <c r="H4" s="15"/>
      <c r="I4" s="3"/>
    </row>
    <row r="5" spans="1:9" ht="15.75" thickBot="1" x14ac:dyDescent="0.3">
      <c r="A5" s="16" t="s">
        <v>3</v>
      </c>
      <c r="B5" s="16"/>
      <c r="C5" s="17" t="s">
        <v>4</v>
      </c>
      <c r="D5" s="17" t="s">
        <v>5</v>
      </c>
      <c r="E5" s="17" t="s">
        <v>6</v>
      </c>
      <c r="F5" s="18" t="s">
        <v>7</v>
      </c>
      <c r="G5" s="19" t="s">
        <v>8</v>
      </c>
      <c r="H5" s="19" t="s">
        <v>9</v>
      </c>
      <c r="I5" s="3"/>
    </row>
    <row r="6" spans="1:9" ht="15.75" thickTop="1" x14ac:dyDescent="0.25">
      <c r="A6" s="20">
        <v>10201</v>
      </c>
      <c r="B6" s="20"/>
      <c r="C6" s="21" t="s">
        <v>10</v>
      </c>
      <c r="D6" s="21"/>
      <c r="E6" s="22" t="s">
        <v>11</v>
      </c>
      <c r="F6" s="23">
        <v>1</v>
      </c>
      <c r="G6" s="24">
        <v>0</v>
      </c>
      <c r="H6" s="25">
        <f t="shared" ref="H6:H10" si="0">F6*G6</f>
        <v>0</v>
      </c>
      <c r="I6" s="26"/>
    </row>
    <row r="7" spans="1:9" x14ac:dyDescent="0.25">
      <c r="A7" s="27">
        <v>10202</v>
      </c>
      <c r="B7" s="27"/>
      <c r="C7" s="28" t="s">
        <v>12</v>
      </c>
      <c r="D7" s="28"/>
      <c r="E7" s="29" t="s">
        <v>11</v>
      </c>
      <c r="F7" s="30">
        <v>1</v>
      </c>
      <c r="G7" s="31">
        <v>0</v>
      </c>
      <c r="H7" s="25">
        <f t="shared" si="0"/>
        <v>0</v>
      </c>
      <c r="I7" s="26"/>
    </row>
    <row r="8" spans="1:9" x14ac:dyDescent="0.25">
      <c r="A8" s="27">
        <v>10204</v>
      </c>
      <c r="B8" s="27"/>
      <c r="C8" s="28" t="s">
        <v>14</v>
      </c>
      <c r="D8" s="28"/>
      <c r="E8" s="29" t="s">
        <v>11</v>
      </c>
      <c r="F8" s="30">
        <v>1</v>
      </c>
      <c r="G8" s="31">
        <v>0</v>
      </c>
      <c r="H8" s="25">
        <f t="shared" si="0"/>
        <v>0</v>
      </c>
      <c r="I8" s="26"/>
    </row>
    <row r="9" spans="1:9" x14ac:dyDescent="0.25">
      <c r="A9" s="27">
        <v>10210</v>
      </c>
      <c r="B9" s="27"/>
      <c r="C9" s="28" t="s">
        <v>15</v>
      </c>
      <c r="D9" s="28"/>
      <c r="E9" s="29" t="s">
        <v>11</v>
      </c>
      <c r="F9" s="30">
        <v>1</v>
      </c>
      <c r="G9" s="31">
        <v>0</v>
      </c>
      <c r="H9" s="25">
        <f t="shared" si="0"/>
        <v>0</v>
      </c>
      <c r="I9" s="26"/>
    </row>
    <row r="10" spans="1:9" x14ac:dyDescent="0.25">
      <c r="A10" s="27">
        <v>10211</v>
      </c>
      <c r="B10" s="27"/>
      <c r="C10" s="28" t="s">
        <v>16</v>
      </c>
      <c r="D10" s="28"/>
      <c r="E10" s="29" t="s">
        <v>11</v>
      </c>
      <c r="F10" s="30">
        <v>1</v>
      </c>
      <c r="G10" s="31">
        <v>0</v>
      </c>
      <c r="H10" s="25">
        <f t="shared" si="0"/>
        <v>0</v>
      </c>
      <c r="I10" s="26"/>
    </row>
    <row r="11" spans="1:9" ht="15.75" thickBot="1" x14ac:dyDescent="0.3">
      <c r="A11" s="32"/>
      <c r="B11" s="32"/>
      <c r="C11" s="33"/>
      <c r="D11" s="33"/>
      <c r="E11" s="34"/>
      <c r="F11" s="35"/>
      <c r="G11" s="36" t="s">
        <v>17</v>
      </c>
      <c r="H11" s="37">
        <f>SUBTOTAL(9,H6:H10)</f>
        <v>0</v>
      </c>
      <c r="I11" s="3"/>
    </row>
    <row r="12" spans="1:9" ht="15.75" thickTop="1" x14ac:dyDescent="0.25">
      <c r="A12" s="38" t="s">
        <v>18</v>
      </c>
      <c r="B12" s="38"/>
      <c r="C12" s="39"/>
      <c r="D12" s="39"/>
      <c r="E12" s="40"/>
      <c r="F12" s="41" t="s">
        <v>13</v>
      </c>
      <c r="G12" s="42"/>
      <c r="H12" s="43"/>
      <c r="I12" s="3"/>
    </row>
    <row r="13" spans="1:9" ht="15.75" thickBot="1" x14ac:dyDescent="0.3">
      <c r="A13" s="16" t="s">
        <v>3</v>
      </c>
      <c r="B13" s="16"/>
      <c r="C13" s="17" t="s">
        <v>4</v>
      </c>
      <c r="D13" s="17" t="s">
        <v>5</v>
      </c>
      <c r="E13" s="17" t="s">
        <v>6</v>
      </c>
      <c r="F13" s="18" t="s">
        <v>7</v>
      </c>
      <c r="G13" s="44" t="s">
        <v>8</v>
      </c>
      <c r="H13" s="44" t="s">
        <v>9</v>
      </c>
      <c r="I13" s="3"/>
    </row>
    <row r="14" spans="1:9" ht="15.75" thickTop="1" x14ac:dyDescent="0.25">
      <c r="A14" s="27">
        <v>20201</v>
      </c>
      <c r="B14" s="27"/>
      <c r="C14" s="28" t="s">
        <v>19</v>
      </c>
      <c r="D14" s="28"/>
      <c r="E14" s="45" t="s">
        <v>20</v>
      </c>
      <c r="F14" s="46">
        <v>12</v>
      </c>
      <c r="G14" s="47">
        <v>0</v>
      </c>
      <c r="H14" s="25">
        <f t="shared" ref="H14:H23" si="1">F14*G14</f>
        <v>0</v>
      </c>
      <c r="I14" s="26"/>
    </row>
    <row r="15" spans="1:9" x14ac:dyDescent="0.25">
      <c r="A15" s="27">
        <v>20208</v>
      </c>
      <c r="B15" s="27"/>
      <c r="C15" s="28" t="s">
        <v>22</v>
      </c>
      <c r="D15" s="28"/>
      <c r="E15" s="29" t="s">
        <v>21</v>
      </c>
      <c r="F15" s="46">
        <v>4</v>
      </c>
      <c r="G15" s="47">
        <v>0</v>
      </c>
      <c r="H15" s="25">
        <f t="shared" si="1"/>
        <v>0</v>
      </c>
      <c r="I15" s="26"/>
    </row>
    <row r="16" spans="1:9" x14ac:dyDescent="0.25">
      <c r="A16" s="27">
        <v>20209</v>
      </c>
      <c r="B16" s="27"/>
      <c r="C16" s="28" t="s">
        <v>23</v>
      </c>
      <c r="D16" s="28"/>
      <c r="E16" s="29" t="s">
        <v>21</v>
      </c>
      <c r="F16" s="46">
        <v>6</v>
      </c>
      <c r="G16" s="47">
        <v>0</v>
      </c>
      <c r="H16" s="25">
        <f t="shared" si="1"/>
        <v>0</v>
      </c>
      <c r="I16" s="26"/>
    </row>
    <row r="17" spans="1:9" x14ac:dyDescent="0.25">
      <c r="A17" s="27">
        <v>20212</v>
      </c>
      <c r="B17" s="27"/>
      <c r="C17" s="28" t="s">
        <v>24</v>
      </c>
      <c r="D17" s="28"/>
      <c r="E17" s="45" t="s">
        <v>20</v>
      </c>
      <c r="F17" s="46">
        <v>2430</v>
      </c>
      <c r="G17" s="47">
        <v>0</v>
      </c>
      <c r="H17" s="25">
        <f t="shared" si="1"/>
        <v>0</v>
      </c>
      <c r="I17" s="26"/>
    </row>
    <row r="18" spans="1:9" x14ac:dyDescent="0.25">
      <c r="A18" s="27">
        <v>20301</v>
      </c>
      <c r="B18" s="27"/>
      <c r="C18" s="28" t="s">
        <v>25</v>
      </c>
      <c r="D18" s="28"/>
      <c r="E18" s="29" t="s">
        <v>21</v>
      </c>
      <c r="F18" s="46">
        <v>1</v>
      </c>
      <c r="G18" s="47">
        <v>0</v>
      </c>
      <c r="H18" s="25">
        <f t="shared" si="1"/>
        <v>0</v>
      </c>
      <c r="I18" s="26"/>
    </row>
    <row r="19" spans="1:9" x14ac:dyDescent="0.25">
      <c r="A19" s="27" t="s">
        <v>26</v>
      </c>
      <c r="B19" s="27"/>
      <c r="C19" s="28" t="s">
        <v>27</v>
      </c>
      <c r="D19" s="28"/>
      <c r="E19" s="29" t="s">
        <v>21</v>
      </c>
      <c r="F19" s="46">
        <v>1</v>
      </c>
      <c r="G19" s="47">
        <v>0</v>
      </c>
      <c r="H19" s="25">
        <f t="shared" si="1"/>
        <v>0</v>
      </c>
      <c r="I19" s="26"/>
    </row>
    <row r="20" spans="1:9" x14ac:dyDescent="0.25">
      <c r="A20" s="48">
        <v>20313</v>
      </c>
      <c r="B20" s="48"/>
      <c r="C20" s="49" t="s">
        <v>29</v>
      </c>
      <c r="D20" s="49"/>
      <c r="E20" s="50" t="s">
        <v>28</v>
      </c>
      <c r="F20" s="51">
        <v>33</v>
      </c>
      <c r="G20" s="52">
        <v>0</v>
      </c>
      <c r="H20" s="53">
        <f t="shared" si="1"/>
        <v>0</v>
      </c>
      <c r="I20" s="54"/>
    </row>
    <row r="21" spans="1:9" x14ac:dyDescent="0.25">
      <c r="A21" s="48">
        <v>20314</v>
      </c>
      <c r="B21" s="48"/>
      <c r="C21" s="55" t="s">
        <v>30</v>
      </c>
      <c r="D21" s="49"/>
      <c r="E21" s="56" t="s">
        <v>20</v>
      </c>
      <c r="F21" s="51">
        <v>16</v>
      </c>
      <c r="G21" s="52">
        <v>0</v>
      </c>
      <c r="H21" s="53">
        <f t="shared" si="1"/>
        <v>0</v>
      </c>
      <c r="I21" s="54"/>
    </row>
    <row r="22" spans="1:9" ht="24" x14ac:dyDescent="0.25">
      <c r="A22" s="48">
        <v>20319</v>
      </c>
      <c r="B22" s="48"/>
      <c r="C22" s="49" t="s">
        <v>32</v>
      </c>
      <c r="D22" s="49"/>
      <c r="E22" s="56" t="s">
        <v>21</v>
      </c>
      <c r="F22" s="46">
        <v>2</v>
      </c>
      <c r="G22" s="52">
        <v>0</v>
      </c>
      <c r="H22" s="53">
        <f>F22*G22</f>
        <v>0</v>
      </c>
      <c r="I22" s="54"/>
    </row>
    <row r="23" spans="1:9" ht="15.75" thickBot="1" x14ac:dyDescent="0.3">
      <c r="A23" s="48">
        <v>20320</v>
      </c>
      <c r="B23" s="48"/>
      <c r="C23" s="49" t="s">
        <v>33</v>
      </c>
      <c r="D23" s="49"/>
      <c r="E23" s="56" t="s">
        <v>21</v>
      </c>
      <c r="F23" s="51">
        <v>1</v>
      </c>
      <c r="G23" s="52">
        <v>0</v>
      </c>
      <c r="H23" s="53">
        <f t="shared" si="1"/>
        <v>0</v>
      </c>
      <c r="I23" s="54"/>
    </row>
    <row r="24" spans="1:9" ht="15.75" thickTop="1" x14ac:dyDescent="0.25">
      <c r="A24" s="57"/>
      <c r="B24" s="38"/>
      <c r="C24" s="39"/>
      <c r="D24" s="39"/>
      <c r="E24" s="40"/>
      <c r="F24" s="58"/>
      <c r="G24" s="59" t="s">
        <v>17</v>
      </c>
      <c r="H24" s="60">
        <f>SUBTOTAL(9,H14:H23)</f>
        <v>0</v>
      </c>
      <c r="I24" s="3"/>
    </row>
    <row r="25" spans="1:9" x14ac:dyDescent="0.25">
      <c r="A25" s="10" t="s">
        <v>34</v>
      </c>
      <c r="B25" s="10"/>
      <c r="C25" s="61"/>
      <c r="D25" s="61"/>
      <c r="E25" s="62"/>
      <c r="F25" s="63" t="s">
        <v>13</v>
      </c>
      <c r="G25" s="64"/>
      <c r="H25" s="65"/>
      <c r="I25" s="3"/>
    </row>
    <row r="26" spans="1:9" ht="15.75" thickBot="1" x14ac:dyDescent="0.3">
      <c r="A26" s="16" t="s">
        <v>3</v>
      </c>
      <c r="B26" s="16"/>
      <c r="C26" s="17" t="s">
        <v>4</v>
      </c>
      <c r="D26" s="17" t="s">
        <v>5</v>
      </c>
      <c r="E26" s="17" t="s">
        <v>6</v>
      </c>
      <c r="F26" s="18" t="s">
        <v>7</v>
      </c>
      <c r="G26" s="44" t="s">
        <v>8</v>
      </c>
      <c r="H26" s="44" t="s">
        <v>9</v>
      </c>
      <c r="I26" s="3"/>
    </row>
    <row r="27" spans="1:9" ht="15.75" thickTop="1" x14ac:dyDescent="0.25">
      <c r="A27" s="20">
        <v>30101</v>
      </c>
      <c r="B27" s="20"/>
      <c r="C27" s="21" t="s">
        <v>35</v>
      </c>
      <c r="D27" s="21" t="s">
        <v>36</v>
      </c>
      <c r="E27" s="66" t="s">
        <v>31</v>
      </c>
      <c r="F27" s="46">
        <v>492</v>
      </c>
      <c r="G27" s="67">
        <v>0</v>
      </c>
      <c r="H27" s="68">
        <f t="shared" ref="H27:H33" si="2">F27*G27</f>
        <v>0</v>
      </c>
      <c r="I27" s="26"/>
    </row>
    <row r="28" spans="1:9" x14ac:dyDescent="0.25">
      <c r="A28" s="27">
        <v>30102</v>
      </c>
      <c r="B28" s="27"/>
      <c r="C28" s="28" t="s">
        <v>37</v>
      </c>
      <c r="D28" s="28"/>
      <c r="E28" s="45" t="s">
        <v>31</v>
      </c>
      <c r="F28" s="46">
        <v>124</v>
      </c>
      <c r="G28" s="69">
        <v>0</v>
      </c>
      <c r="H28" s="25">
        <f t="shared" si="2"/>
        <v>0</v>
      </c>
      <c r="I28" s="26"/>
    </row>
    <row r="29" spans="1:9" x14ac:dyDescent="0.25">
      <c r="A29" s="48">
        <v>30103</v>
      </c>
      <c r="B29" s="48"/>
      <c r="C29" s="49" t="s">
        <v>38</v>
      </c>
      <c r="D29" s="49"/>
      <c r="E29" s="56" t="s">
        <v>31</v>
      </c>
      <c r="F29" s="51">
        <v>49</v>
      </c>
      <c r="G29" s="70">
        <v>0</v>
      </c>
      <c r="H29" s="53">
        <f t="shared" si="2"/>
        <v>0</v>
      </c>
      <c r="I29" s="54"/>
    </row>
    <row r="30" spans="1:9" x14ac:dyDescent="0.25">
      <c r="A30" s="48">
        <v>30401</v>
      </c>
      <c r="B30" s="48"/>
      <c r="C30" s="71" t="s">
        <v>39</v>
      </c>
      <c r="D30" s="71"/>
      <c r="E30" s="72" t="s">
        <v>31</v>
      </c>
      <c r="F30" s="46">
        <v>124</v>
      </c>
      <c r="G30" s="73">
        <v>0</v>
      </c>
      <c r="H30" s="74">
        <f t="shared" si="2"/>
        <v>0</v>
      </c>
      <c r="I30" s="54"/>
    </row>
    <row r="31" spans="1:9" x14ac:dyDescent="0.25">
      <c r="A31" s="27">
        <v>30402</v>
      </c>
      <c r="B31" s="27"/>
      <c r="C31" s="28" t="s">
        <v>40</v>
      </c>
      <c r="D31" s="69"/>
      <c r="E31" s="45" t="s">
        <v>31</v>
      </c>
      <c r="F31" s="46">
        <v>231</v>
      </c>
      <c r="G31" s="69">
        <v>0</v>
      </c>
      <c r="H31" s="25">
        <f t="shared" si="2"/>
        <v>0</v>
      </c>
      <c r="I31" s="26"/>
    </row>
    <row r="32" spans="1:9" x14ac:dyDescent="0.25">
      <c r="A32" s="27">
        <v>30501</v>
      </c>
      <c r="B32" s="27"/>
      <c r="C32" s="28" t="s">
        <v>41</v>
      </c>
      <c r="D32" s="28" t="s">
        <v>42</v>
      </c>
      <c r="E32" s="45" t="s">
        <v>20</v>
      </c>
      <c r="F32" s="46">
        <v>1653</v>
      </c>
      <c r="G32" s="69">
        <v>0</v>
      </c>
      <c r="H32" s="25">
        <f t="shared" si="2"/>
        <v>0</v>
      </c>
      <c r="I32" s="26"/>
    </row>
    <row r="33" spans="1:9" ht="15.75" thickBot="1" x14ac:dyDescent="0.3">
      <c r="A33" s="27">
        <v>30604</v>
      </c>
      <c r="B33" s="27"/>
      <c r="C33" s="28" t="s">
        <v>43</v>
      </c>
      <c r="D33" s="28"/>
      <c r="E33" s="45" t="s">
        <v>20</v>
      </c>
      <c r="F33" s="46">
        <v>1983</v>
      </c>
      <c r="G33" s="69">
        <v>0</v>
      </c>
      <c r="H33" s="25">
        <f t="shared" si="2"/>
        <v>0</v>
      </c>
      <c r="I33" s="26"/>
    </row>
    <row r="34" spans="1:9" ht="15.75" thickTop="1" x14ac:dyDescent="0.25">
      <c r="A34" s="57"/>
      <c r="B34" s="38"/>
      <c r="C34" s="39"/>
      <c r="D34" s="39"/>
      <c r="E34" s="40"/>
      <c r="F34" s="58"/>
      <c r="G34" s="59" t="s">
        <v>17</v>
      </c>
      <c r="H34" s="60">
        <f>SUBTOTAL(9,H27:H33)</f>
        <v>0</v>
      </c>
      <c r="I34" s="75"/>
    </row>
    <row r="35" spans="1:9" x14ac:dyDescent="0.25">
      <c r="A35" s="10" t="s">
        <v>44</v>
      </c>
      <c r="B35" s="10"/>
      <c r="C35" s="76"/>
      <c r="D35" s="76"/>
      <c r="E35" s="77"/>
      <c r="F35" s="78" t="s">
        <v>13</v>
      </c>
      <c r="G35" s="79"/>
      <c r="H35" s="80"/>
      <c r="I35" s="3"/>
    </row>
    <row r="36" spans="1:9" ht="15.75" thickBot="1" x14ac:dyDescent="0.3">
      <c r="A36" s="16" t="s">
        <v>3</v>
      </c>
      <c r="B36" s="16"/>
      <c r="C36" s="17" t="s">
        <v>4</v>
      </c>
      <c r="D36" s="17" t="s">
        <v>5</v>
      </c>
      <c r="E36" s="17" t="s">
        <v>6</v>
      </c>
      <c r="F36" s="18" t="s">
        <v>7</v>
      </c>
      <c r="G36" s="44" t="s">
        <v>8</v>
      </c>
      <c r="H36" s="44" t="s">
        <v>9</v>
      </c>
      <c r="I36" s="3"/>
    </row>
    <row r="37" spans="1:9" ht="15.75" thickTop="1" x14ac:dyDescent="0.25">
      <c r="A37" s="20">
        <v>40101</v>
      </c>
      <c r="B37" s="20"/>
      <c r="C37" s="81" t="s">
        <v>45</v>
      </c>
      <c r="D37" s="82" t="s">
        <v>46</v>
      </c>
      <c r="E37" s="66" t="s">
        <v>20</v>
      </c>
      <c r="F37" s="46">
        <v>50</v>
      </c>
      <c r="G37" s="67">
        <v>0</v>
      </c>
      <c r="H37" s="68">
        <f t="shared" ref="H37:H45" si="3">F37*G37</f>
        <v>0</v>
      </c>
      <c r="I37" s="26"/>
    </row>
    <row r="38" spans="1:9" x14ac:dyDescent="0.25">
      <c r="A38" s="27" t="s">
        <v>47</v>
      </c>
      <c r="B38" s="27"/>
      <c r="C38" s="28" t="s">
        <v>48</v>
      </c>
      <c r="D38" s="28" t="s">
        <v>49</v>
      </c>
      <c r="E38" s="45" t="s">
        <v>20</v>
      </c>
      <c r="F38" s="46">
        <v>1137</v>
      </c>
      <c r="G38" s="69">
        <v>0</v>
      </c>
      <c r="H38" s="25">
        <f t="shared" si="3"/>
        <v>0</v>
      </c>
      <c r="I38" s="26"/>
    </row>
    <row r="39" spans="1:9" x14ac:dyDescent="0.25">
      <c r="A39" s="27" t="s">
        <v>50</v>
      </c>
      <c r="B39" s="27"/>
      <c r="C39" s="28" t="s">
        <v>48</v>
      </c>
      <c r="D39" s="28" t="s">
        <v>51</v>
      </c>
      <c r="E39" s="45" t="s">
        <v>20</v>
      </c>
      <c r="F39" s="46">
        <v>357</v>
      </c>
      <c r="G39" s="69">
        <v>0</v>
      </c>
      <c r="H39" s="25">
        <f t="shared" si="3"/>
        <v>0</v>
      </c>
      <c r="I39" s="26"/>
    </row>
    <row r="40" spans="1:9" x14ac:dyDescent="0.25">
      <c r="A40" s="27" t="s">
        <v>52</v>
      </c>
      <c r="B40" s="27"/>
      <c r="C40" s="28" t="s">
        <v>53</v>
      </c>
      <c r="D40" s="28" t="s">
        <v>54</v>
      </c>
      <c r="E40" s="45" t="s">
        <v>20</v>
      </c>
      <c r="F40" s="46">
        <v>935</v>
      </c>
      <c r="G40" s="69">
        <v>0</v>
      </c>
      <c r="H40" s="25">
        <f t="shared" si="3"/>
        <v>0</v>
      </c>
      <c r="I40" s="26"/>
    </row>
    <row r="41" spans="1:9" x14ac:dyDescent="0.25">
      <c r="A41" s="27" t="s">
        <v>55</v>
      </c>
      <c r="B41" s="27"/>
      <c r="C41" s="28" t="s">
        <v>56</v>
      </c>
      <c r="D41" s="28" t="s">
        <v>54</v>
      </c>
      <c r="E41" s="45" t="s">
        <v>20</v>
      </c>
      <c r="F41" s="46">
        <v>274</v>
      </c>
      <c r="G41" s="69">
        <v>0</v>
      </c>
      <c r="H41" s="25">
        <f t="shared" si="3"/>
        <v>0</v>
      </c>
      <c r="I41" s="26"/>
    </row>
    <row r="42" spans="1:9" x14ac:dyDescent="0.25">
      <c r="A42" s="27">
        <v>43003</v>
      </c>
      <c r="B42" s="27"/>
      <c r="C42" s="28" t="s">
        <v>58</v>
      </c>
      <c r="D42" s="28" t="s">
        <v>57</v>
      </c>
      <c r="E42" s="45" t="s">
        <v>20</v>
      </c>
      <c r="F42" s="46">
        <v>230</v>
      </c>
      <c r="G42" s="69">
        <v>0</v>
      </c>
      <c r="H42" s="25">
        <f t="shared" si="3"/>
        <v>0</v>
      </c>
      <c r="I42" s="26"/>
    </row>
    <row r="43" spans="1:9" x14ac:dyDescent="0.25">
      <c r="A43" s="27" t="s">
        <v>59</v>
      </c>
      <c r="B43" s="27"/>
      <c r="C43" s="28" t="s">
        <v>60</v>
      </c>
      <c r="D43" s="28" t="s">
        <v>61</v>
      </c>
      <c r="E43" s="45" t="s">
        <v>20</v>
      </c>
      <c r="F43" s="46">
        <v>80</v>
      </c>
      <c r="G43" s="69">
        <v>0</v>
      </c>
      <c r="H43" s="25">
        <f t="shared" si="3"/>
        <v>0</v>
      </c>
      <c r="I43" s="26"/>
    </row>
    <row r="44" spans="1:9" x14ac:dyDescent="0.25">
      <c r="A44" s="27" t="s">
        <v>62</v>
      </c>
      <c r="B44" s="27"/>
      <c r="C44" s="28" t="s">
        <v>63</v>
      </c>
      <c r="D44" s="28" t="s">
        <v>54</v>
      </c>
      <c r="E44" s="45" t="s">
        <v>20</v>
      </c>
      <c r="F44" s="46">
        <v>61</v>
      </c>
      <c r="G44" s="69">
        <v>0</v>
      </c>
      <c r="H44" s="25">
        <f t="shared" si="3"/>
        <v>0</v>
      </c>
      <c r="I44" s="26"/>
    </row>
    <row r="45" spans="1:9" ht="24.75" thickBot="1" x14ac:dyDescent="0.3">
      <c r="A45" s="27">
        <v>45001</v>
      </c>
      <c r="B45" s="27"/>
      <c r="C45" s="28" t="s">
        <v>64</v>
      </c>
      <c r="D45" s="28" t="s">
        <v>65</v>
      </c>
      <c r="E45" s="29" t="s">
        <v>28</v>
      </c>
      <c r="F45" s="46">
        <v>115</v>
      </c>
      <c r="G45" s="69">
        <v>0</v>
      </c>
      <c r="H45" s="25">
        <f t="shared" si="3"/>
        <v>0</v>
      </c>
      <c r="I45" s="26"/>
    </row>
    <row r="46" spans="1:9" ht="15.75" thickTop="1" x14ac:dyDescent="0.25">
      <c r="A46" s="83"/>
      <c r="B46" s="84"/>
      <c r="C46" s="85"/>
      <c r="D46" s="85"/>
      <c r="E46" s="40"/>
      <c r="F46" s="58"/>
      <c r="G46" s="59" t="s">
        <v>17</v>
      </c>
      <c r="H46" s="86">
        <f>SUBTOTAL(9,H37:H45)</f>
        <v>0</v>
      </c>
      <c r="I46" s="26"/>
    </row>
    <row r="47" spans="1:9" x14ac:dyDescent="0.25">
      <c r="A47" s="87" t="s">
        <v>66</v>
      </c>
      <c r="B47" s="87"/>
      <c r="C47" s="88"/>
      <c r="D47" s="88"/>
      <c r="E47" s="89"/>
      <c r="F47" s="90" t="s">
        <v>13</v>
      </c>
      <c r="G47" s="91"/>
      <c r="H47" s="92"/>
      <c r="I47" s="3"/>
    </row>
    <row r="48" spans="1:9" ht="15.75" thickBot="1" x14ac:dyDescent="0.3">
      <c r="A48" s="16" t="s">
        <v>3</v>
      </c>
      <c r="B48" s="16"/>
      <c r="C48" s="17" t="s">
        <v>4</v>
      </c>
      <c r="D48" s="17" t="s">
        <v>5</v>
      </c>
      <c r="E48" s="17" t="s">
        <v>6</v>
      </c>
      <c r="F48" s="18" t="s">
        <v>7</v>
      </c>
      <c r="G48" s="44" t="s">
        <v>8</v>
      </c>
      <c r="H48" s="44" t="s">
        <v>9</v>
      </c>
      <c r="I48" s="3"/>
    </row>
    <row r="49" spans="1:9" ht="16.5" thickTop="1" thickBot="1" x14ac:dyDescent="0.3">
      <c r="A49" s="48" t="s">
        <v>67</v>
      </c>
      <c r="B49" s="48"/>
      <c r="C49" s="49" t="s">
        <v>68</v>
      </c>
      <c r="D49" s="49"/>
      <c r="E49" s="50" t="s">
        <v>21</v>
      </c>
      <c r="F49" s="51">
        <v>2</v>
      </c>
      <c r="G49" s="93">
        <v>0</v>
      </c>
      <c r="H49" s="53">
        <f>F49*G49</f>
        <v>0</v>
      </c>
      <c r="I49" s="54"/>
    </row>
    <row r="50" spans="1:9" ht="15.75" thickTop="1" x14ac:dyDescent="0.25">
      <c r="A50" s="57"/>
      <c r="B50" s="38"/>
      <c r="C50" s="39"/>
      <c r="D50" s="39"/>
      <c r="E50" s="40"/>
      <c r="F50" s="58"/>
      <c r="G50" s="59" t="s">
        <v>17</v>
      </c>
      <c r="H50" s="60">
        <f>SUBTOTAL(9,H49:H49)</f>
        <v>0</v>
      </c>
      <c r="I50" s="3"/>
    </row>
    <row r="51" spans="1:9" x14ac:dyDescent="0.25">
      <c r="A51" s="10" t="s">
        <v>69</v>
      </c>
      <c r="B51" s="10"/>
      <c r="C51" s="61"/>
      <c r="D51" s="61"/>
      <c r="E51" s="62"/>
      <c r="F51" s="63" t="s">
        <v>13</v>
      </c>
      <c r="G51" s="64"/>
      <c r="H51" s="65"/>
      <c r="I51" s="3"/>
    </row>
    <row r="52" spans="1:9" ht="15.75" thickBot="1" x14ac:dyDescent="0.3">
      <c r="A52" s="16" t="s">
        <v>3</v>
      </c>
      <c r="B52" s="16"/>
      <c r="C52" s="17" t="s">
        <v>4</v>
      </c>
      <c r="D52" s="17" t="s">
        <v>5</v>
      </c>
      <c r="E52" s="17" t="s">
        <v>6</v>
      </c>
      <c r="F52" s="18" t="s">
        <v>7</v>
      </c>
      <c r="G52" s="44" t="s">
        <v>8</v>
      </c>
      <c r="H52" s="44" t="s">
        <v>9</v>
      </c>
      <c r="I52" s="3"/>
    </row>
    <row r="53" spans="1:9" ht="15.75" thickTop="1" x14ac:dyDescent="0.25">
      <c r="A53" s="20" t="s">
        <v>70</v>
      </c>
      <c r="B53" s="20"/>
      <c r="C53" s="21" t="s">
        <v>71</v>
      </c>
      <c r="D53" s="21"/>
      <c r="E53" s="22" t="s">
        <v>21</v>
      </c>
      <c r="F53" s="94">
        <v>6</v>
      </c>
      <c r="G53" s="67">
        <v>0</v>
      </c>
      <c r="H53" s="68">
        <f>F53*G53</f>
        <v>0</v>
      </c>
      <c r="I53" s="26"/>
    </row>
    <row r="54" spans="1:9" x14ac:dyDescent="0.25">
      <c r="A54" s="20" t="s">
        <v>72</v>
      </c>
      <c r="B54" s="20"/>
      <c r="C54" s="21" t="s">
        <v>73</v>
      </c>
      <c r="D54" s="21"/>
      <c r="E54" s="22" t="s">
        <v>21</v>
      </c>
      <c r="F54" s="94">
        <v>8</v>
      </c>
      <c r="G54" s="67">
        <v>0</v>
      </c>
      <c r="H54" s="68">
        <f>F54*G54</f>
        <v>0</v>
      </c>
      <c r="I54" s="26"/>
    </row>
    <row r="55" spans="1:9" x14ac:dyDescent="0.25">
      <c r="A55" s="27">
        <v>70202</v>
      </c>
      <c r="B55" s="27"/>
      <c r="C55" s="28" t="s">
        <v>74</v>
      </c>
      <c r="D55" s="28"/>
      <c r="E55" s="45" t="s">
        <v>20</v>
      </c>
      <c r="F55" s="94">
        <v>11.4</v>
      </c>
      <c r="G55" s="69">
        <v>0</v>
      </c>
      <c r="H55" s="25">
        <f>F55*G55</f>
        <v>0</v>
      </c>
      <c r="I55" s="26"/>
    </row>
    <row r="56" spans="1:9" ht="15.75" thickBot="1" x14ac:dyDescent="0.3">
      <c r="A56" s="95">
        <v>70901</v>
      </c>
      <c r="B56" s="95"/>
      <c r="C56" s="96" t="s">
        <v>75</v>
      </c>
      <c r="D56" s="96"/>
      <c r="E56" s="97" t="s">
        <v>76</v>
      </c>
      <c r="F56" s="94">
        <v>1</v>
      </c>
      <c r="G56" s="98">
        <v>0</v>
      </c>
      <c r="H56" s="99">
        <f>F56*G56</f>
        <v>0</v>
      </c>
      <c r="I56" s="26"/>
    </row>
    <row r="57" spans="1:9" ht="15.75" thickTop="1" x14ac:dyDescent="0.25">
      <c r="A57" s="57"/>
      <c r="B57" s="38"/>
      <c r="C57" s="39"/>
      <c r="D57" s="39"/>
      <c r="E57" s="40"/>
      <c r="F57" s="58"/>
      <c r="G57" s="59" t="s">
        <v>17</v>
      </c>
      <c r="H57" s="60">
        <f>SUBTOTAL(9,H53:H56)</f>
        <v>0</v>
      </c>
      <c r="I57" s="3"/>
    </row>
    <row r="58" spans="1:9" x14ac:dyDescent="0.25">
      <c r="A58" s="10" t="s">
        <v>77</v>
      </c>
      <c r="B58" s="10"/>
      <c r="C58" s="76"/>
      <c r="D58" s="76"/>
      <c r="E58" s="77"/>
      <c r="F58" s="78" t="s">
        <v>13</v>
      </c>
      <c r="G58" s="79"/>
      <c r="H58" s="80"/>
      <c r="I58" s="3"/>
    </row>
    <row r="59" spans="1:9" ht="15.75" thickBot="1" x14ac:dyDescent="0.3">
      <c r="A59" s="16" t="s">
        <v>3</v>
      </c>
      <c r="B59" s="16"/>
      <c r="C59" s="17" t="s">
        <v>4</v>
      </c>
      <c r="D59" s="17" t="s">
        <v>5</v>
      </c>
      <c r="E59" s="17" t="s">
        <v>6</v>
      </c>
      <c r="F59" s="18" t="s">
        <v>7</v>
      </c>
      <c r="G59" s="44" t="s">
        <v>8</v>
      </c>
      <c r="H59" s="44" t="s">
        <v>9</v>
      </c>
      <c r="I59" s="3"/>
    </row>
    <row r="60" spans="1:9" ht="15.75" thickTop="1" x14ac:dyDescent="0.25">
      <c r="A60" s="20" t="s">
        <v>78</v>
      </c>
      <c r="B60" s="20"/>
      <c r="C60" s="21" t="s">
        <v>79</v>
      </c>
      <c r="D60" s="21" t="s">
        <v>54</v>
      </c>
      <c r="E60" s="66" t="s">
        <v>20</v>
      </c>
      <c r="F60" s="94">
        <v>64</v>
      </c>
      <c r="G60" s="67">
        <v>0</v>
      </c>
      <c r="H60" s="68">
        <f>F60*G60</f>
        <v>0</v>
      </c>
      <c r="I60" s="26"/>
    </row>
    <row r="61" spans="1:9" x14ac:dyDescent="0.25">
      <c r="A61" s="27" t="s">
        <v>80</v>
      </c>
      <c r="B61" s="27"/>
      <c r="C61" s="28" t="s">
        <v>81</v>
      </c>
      <c r="D61" s="28" t="s">
        <v>82</v>
      </c>
      <c r="E61" s="45" t="s">
        <v>20</v>
      </c>
      <c r="F61" s="94">
        <v>850</v>
      </c>
      <c r="G61" s="69">
        <v>0</v>
      </c>
      <c r="H61" s="25">
        <f>F61*G61</f>
        <v>0</v>
      </c>
      <c r="I61" s="26"/>
    </row>
    <row r="62" spans="1:9" x14ac:dyDescent="0.25">
      <c r="A62" s="48">
        <v>91102</v>
      </c>
      <c r="B62" s="48"/>
      <c r="C62" s="49" t="s">
        <v>83</v>
      </c>
      <c r="D62" s="49"/>
      <c r="E62" s="50" t="s">
        <v>21</v>
      </c>
      <c r="F62" s="100">
        <v>1</v>
      </c>
      <c r="G62" s="101">
        <v>0</v>
      </c>
      <c r="H62" s="53">
        <f>F62*G62</f>
        <v>0</v>
      </c>
      <c r="I62" s="54"/>
    </row>
    <row r="63" spans="1:9" ht="15.75" thickBot="1" x14ac:dyDescent="0.3">
      <c r="A63" s="102">
        <v>93009</v>
      </c>
      <c r="B63" s="102"/>
      <c r="C63" s="103" t="s">
        <v>84</v>
      </c>
      <c r="D63" s="103"/>
      <c r="E63" s="104" t="s">
        <v>21</v>
      </c>
      <c r="F63" s="100">
        <v>3</v>
      </c>
      <c r="G63" s="105">
        <v>0</v>
      </c>
      <c r="H63" s="106">
        <f>F63*G63</f>
        <v>0</v>
      </c>
      <c r="I63" s="54"/>
    </row>
    <row r="64" spans="1:9" ht="15.75" thickTop="1" x14ac:dyDescent="0.25">
      <c r="A64" s="83"/>
      <c r="B64" s="84"/>
      <c r="C64" s="107"/>
      <c r="D64" s="107"/>
      <c r="E64" s="108"/>
      <c r="F64" s="58"/>
      <c r="G64" s="109" t="s">
        <v>17</v>
      </c>
      <c r="H64" s="110">
        <f>SUBTOTAL(9,H60:H63)</f>
        <v>0</v>
      </c>
      <c r="I64" s="26"/>
    </row>
    <row r="65" spans="1:9" x14ac:dyDescent="0.25">
      <c r="A65" s="111"/>
      <c r="B65" s="111"/>
      <c r="C65" s="112"/>
      <c r="D65" s="112"/>
      <c r="E65" s="113"/>
      <c r="F65" s="114"/>
      <c r="G65" s="3"/>
      <c r="H65" s="115"/>
      <c r="I65" s="3"/>
    </row>
    <row r="66" spans="1:9" x14ac:dyDescent="0.25">
      <c r="A66" s="87" t="s">
        <v>85</v>
      </c>
      <c r="B66" s="111"/>
      <c r="C66" s="112"/>
      <c r="D66" s="112"/>
      <c r="E66" s="113"/>
      <c r="F66" s="114"/>
      <c r="G66" s="3"/>
      <c r="H66" s="115"/>
      <c r="I66" s="3"/>
    </row>
    <row r="67" spans="1:9" x14ac:dyDescent="0.25">
      <c r="A67" s="111"/>
      <c r="B67" s="111"/>
      <c r="C67" s="112"/>
      <c r="D67" s="112"/>
      <c r="E67" s="113"/>
      <c r="F67" s="114"/>
      <c r="G67" s="3"/>
      <c r="H67" s="115"/>
      <c r="I67" s="3"/>
    </row>
    <row r="68" spans="1:9" x14ac:dyDescent="0.25">
      <c r="A68" s="116" t="s">
        <v>86</v>
      </c>
      <c r="B68" s="117"/>
      <c r="C68" s="117"/>
      <c r="D68" s="117"/>
      <c r="E68" s="117"/>
      <c r="F68" s="117"/>
      <c r="G68" s="118"/>
      <c r="H68" s="119">
        <f>H11</f>
        <v>0</v>
      </c>
      <c r="I68" s="3"/>
    </row>
    <row r="69" spans="1:9" x14ac:dyDescent="0.25">
      <c r="A69" s="116" t="s">
        <v>87</v>
      </c>
      <c r="B69" s="117"/>
      <c r="C69" s="117"/>
      <c r="D69" s="117"/>
      <c r="E69" s="117"/>
      <c r="F69" s="117"/>
      <c r="G69" s="118"/>
      <c r="H69" s="119">
        <f>H24</f>
        <v>0</v>
      </c>
      <c r="I69" s="3"/>
    </row>
    <row r="70" spans="1:9" x14ac:dyDescent="0.25">
      <c r="A70" s="116" t="s">
        <v>88</v>
      </c>
      <c r="B70" s="117"/>
      <c r="C70" s="117"/>
      <c r="D70" s="117"/>
      <c r="E70" s="117"/>
      <c r="F70" s="117"/>
      <c r="G70" s="118"/>
      <c r="H70" s="119">
        <f>H34</f>
        <v>0</v>
      </c>
      <c r="I70" s="3"/>
    </row>
    <row r="71" spans="1:9" x14ac:dyDescent="0.25">
      <c r="A71" s="116" t="s">
        <v>89</v>
      </c>
      <c r="B71" s="117"/>
      <c r="C71" s="117"/>
      <c r="D71" s="117"/>
      <c r="E71" s="117"/>
      <c r="F71" s="117"/>
      <c r="G71" s="118"/>
      <c r="H71" s="119">
        <f>H46</f>
        <v>0</v>
      </c>
      <c r="I71" s="3"/>
    </row>
    <row r="72" spans="1:9" x14ac:dyDescent="0.25">
      <c r="A72" s="116" t="s">
        <v>90</v>
      </c>
      <c r="B72" s="117"/>
      <c r="C72" s="117"/>
      <c r="D72" s="117"/>
      <c r="E72" s="117"/>
      <c r="F72" s="117"/>
      <c r="G72" s="118"/>
      <c r="H72" s="119">
        <f>H50</f>
        <v>0</v>
      </c>
      <c r="I72" s="3"/>
    </row>
    <row r="73" spans="1:9" x14ac:dyDescent="0.25">
      <c r="A73" s="116" t="s">
        <v>91</v>
      </c>
      <c r="B73" s="117"/>
      <c r="C73" s="117"/>
      <c r="D73" s="117"/>
      <c r="E73" s="117"/>
      <c r="F73" s="117"/>
      <c r="G73" s="118"/>
      <c r="H73" s="119">
        <f>H57</f>
        <v>0</v>
      </c>
      <c r="I73" s="3"/>
    </row>
    <row r="74" spans="1:9" x14ac:dyDescent="0.25">
      <c r="A74" s="116" t="s">
        <v>92</v>
      </c>
      <c r="B74" s="117"/>
      <c r="C74" s="117"/>
      <c r="D74" s="117"/>
      <c r="E74" s="117"/>
      <c r="F74" s="117"/>
      <c r="G74" s="118"/>
      <c r="H74" s="119">
        <f>H64</f>
        <v>0</v>
      </c>
      <c r="I74" s="3"/>
    </row>
    <row r="75" spans="1:9" x14ac:dyDescent="0.25">
      <c r="A75" s="111"/>
      <c r="B75" s="111"/>
      <c r="C75" s="112"/>
      <c r="D75" s="112"/>
      <c r="E75" s="113"/>
      <c r="F75" s="114"/>
      <c r="G75" s="3"/>
      <c r="H75" s="92"/>
      <c r="I75" s="3"/>
    </row>
    <row r="76" spans="1:9" x14ac:dyDescent="0.25">
      <c r="A76" s="87"/>
      <c r="B76" s="87"/>
      <c r="C76" s="112"/>
      <c r="D76" s="112"/>
      <c r="E76" s="113"/>
      <c r="F76" s="126" t="s">
        <v>93</v>
      </c>
      <c r="G76" s="126"/>
      <c r="H76" s="120">
        <f>H11+H24+H34+H46+H50+H57+H64</f>
        <v>0</v>
      </c>
      <c r="I76" s="3"/>
    </row>
    <row r="77" spans="1:9" x14ac:dyDescent="0.25">
      <c r="A77" s="87"/>
      <c r="B77" s="87"/>
      <c r="C77" s="112"/>
      <c r="D77" s="112"/>
      <c r="E77" s="113"/>
      <c r="F77" s="126" t="s">
        <v>94</v>
      </c>
      <c r="G77" s="126"/>
      <c r="H77" s="120">
        <f>H76*0.07</f>
        <v>0</v>
      </c>
      <c r="I77" s="3"/>
    </row>
    <row r="78" spans="1:9" x14ac:dyDescent="0.25">
      <c r="A78" s="87"/>
      <c r="B78" s="87"/>
      <c r="C78" s="112"/>
      <c r="D78" s="112"/>
      <c r="E78" s="113"/>
      <c r="F78" s="126" t="s">
        <v>95</v>
      </c>
      <c r="G78" s="126"/>
      <c r="H78" s="120">
        <f>(H76+H77)*0.2</f>
        <v>0</v>
      </c>
      <c r="I78" s="3"/>
    </row>
    <row r="79" spans="1:9" x14ac:dyDescent="0.25">
      <c r="A79" s="87"/>
      <c r="B79" s="87"/>
      <c r="C79" s="112"/>
      <c r="D79" s="112"/>
      <c r="E79" s="113"/>
      <c r="F79" s="126" t="s">
        <v>96</v>
      </c>
      <c r="G79" s="126"/>
      <c r="H79" s="120">
        <f>H76+H77+H78</f>
        <v>0</v>
      </c>
      <c r="I79" s="3"/>
    </row>
  </sheetData>
  <mergeCells count="4">
    <mergeCell ref="F76:G76"/>
    <mergeCell ref="F77:G77"/>
    <mergeCell ref="F78:G78"/>
    <mergeCell ref="F79:G79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</dc:creator>
  <cp:lastModifiedBy>Maia</cp:lastModifiedBy>
  <cp:lastPrinted>2021-09-03T11:05:33Z</cp:lastPrinted>
  <dcterms:created xsi:type="dcterms:W3CDTF">2021-09-03T11:04:39Z</dcterms:created>
  <dcterms:modified xsi:type="dcterms:W3CDTF">2021-09-03T11:13:05Z</dcterms:modified>
</cp:coreProperties>
</file>